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P:\_COMMON_\_Картузова_\САЙТ РИК\"/>
    </mc:Choice>
  </mc:AlternateContent>
  <xr:revisionPtr revIDLastSave="0" documentId="13_ncr:1_{6B47B064-21F6-4553-BE2C-BFC7878905F2}" xr6:coauthVersionLast="36" xr6:coauthVersionMax="36" xr10:uidLastSave="{00000000-0000-0000-0000-000000000000}"/>
  <bookViews>
    <workbookView xWindow="120" yWindow="120" windowWidth="15060" windowHeight="7872" xr2:uid="{00000000-000D-0000-FFFF-FFFF00000000}"/>
  </bookViews>
  <sheets>
    <sheet name="программы" sheetId="4" r:id="rId1"/>
  </sheets>
  <definedNames>
    <definedName name="_xlnm._FilterDatabase" localSheetId="0" hidden="1">программы!$A$5:$T$48</definedName>
    <definedName name="_xlnm.Print_Titles" localSheetId="0">программы!$4:$4</definedName>
    <definedName name="_xlnm.Print_Area" localSheetId="0">программы!$A$1:$T$48</definedName>
  </definedNames>
  <calcPr calcId="191029"/>
</workbook>
</file>

<file path=xl/calcChain.xml><?xml version="1.0" encoding="utf-8"?>
<calcChain xmlns="http://schemas.openxmlformats.org/spreadsheetml/2006/main">
  <c r="S44" i="4" l="1"/>
  <c r="T44" i="4"/>
  <c r="P46" i="4" l="1"/>
  <c r="Q46" i="4"/>
  <c r="R46" i="4"/>
  <c r="T32" i="4" l="1"/>
  <c r="T20" i="4"/>
  <c r="T16" i="4"/>
  <c r="T6" i="4" l="1"/>
  <c r="T8" i="4"/>
  <c r="T9" i="4"/>
  <c r="T11" i="4"/>
  <c r="T15" i="4"/>
  <c r="T18" i="4"/>
  <c r="T23" i="4"/>
  <c r="T24" i="4"/>
  <c r="T25" i="4"/>
  <c r="T26" i="4"/>
  <c r="T27" i="4"/>
  <c r="T28" i="4"/>
  <c r="T30" i="4"/>
  <c r="T31" i="4"/>
  <c r="T33" i="4"/>
  <c r="T35" i="4"/>
  <c r="T37" i="4"/>
  <c r="T38" i="4"/>
  <c r="T39" i="4"/>
  <c r="T40" i="4"/>
  <c r="T42" i="4"/>
  <c r="T43" i="4"/>
  <c r="T47" i="4"/>
  <c r="S6" i="4"/>
  <c r="S8" i="4"/>
  <c r="S9" i="4"/>
  <c r="S11" i="4"/>
  <c r="S12" i="4"/>
  <c r="S14" i="4"/>
  <c r="S15" i="4"/>
  <c r="S16" i="4"/>
  <c r="S17" i="4"/>
  <c r="S18" i="4"/>
  <c r="S20" i="4"/>
  <c r="S21" i="4"/>
  <c r="S23" i="4"/>
  <c r="S24" i="4"/>
  <c r="S25" i="4"/>
  <c r="S26" i="4"/>
  <c r="S27" i="4"/>
  <c r="S28" i="4"/>
  <c r="S30" i="4"/>
  <c r="S31" i="4"/>
  <c r="S32" i="4"/>
  <c r="S33" i="4"/>
  <c r="S35" i="4"/>
  <c r="S37" i="4"/>
  <c r="S38" i="4"/>
  <c r="S39" i="4"/>
  <c r="S40" i="4"/>
  <c r="S42" i="4"/>
  <c r="S43" i="4"/>
  <c r="S45" i="4"/>
  <c r="S47" i="4"/>
  <c r="T46" i="4"/>
  <c r="Q41" i="4"/>
  <c r="R41" i="4"/>
  <c r="P41" i="4"/>
  <c r="Q36" i="4"/>
  <c r="R36" i="4"/>
  <c r="P36" i="4"/>
  <c r="Q34" i="4"/>
  <c r="R34" i="4"/>
  <c r="P34" i="4"/>
  <c r="Q29" i="4"/>
  <c r="R29" i="4"/>
  <c r="P29" i="4"/>
  <c r="Q22" i="4"/>
  <c r="R22" i="4"/>
  <c r="P22" i="4"/>
  <c r="Q19" i="4"/>
  <c r="R19" i="4"/>
  <c r="P19" i="4"/>
  <c r="Q13" i="4"/>
  <c r="R13" i="4"/>
  <c r="P13" i="4"/>
  <c r="Q10" i="4"/>
  <c r="R10" i="4"/>
  <c r="P10" i="4"/>
  <c r="Q7" i="4"/>
  <c r="R7" i="4"/>
  <c r="P7" i="4"/>
  <c r="Q5" i="4"/>
  <c r="R5" i="4"/>
  <c r="P5" i="4"/>
  <c r="R48" i="4" l="1"/>
  <c r="Q48" i="4"/>
  <c r="P48" i="4"/>
  <c r="S46" i="4"/>
  <c r="S41" i="4"/>
  <c r="S34" i="4"/>
  <c r="S19" i="4"/>
  <c r="T19" i="4"/>
  <c r="S10" i="4"/>
  <c r="S5" i="4"/>
  <c r="T41" i="4"/>
  <c r="S36" i="4"/>
  <c r="T36" i="4"/>
  <c r="T34" i="4"/>
  <c r="T29" i="4"/>
  <c r="S29" i="4"/>
  <c r="S22" i="4"/>
  <c r="T22" i="4"/>
  <c r="S13" i="4"/>
  <c r="T13" i="4"/>
  <c r="T10" i="4"/>
  <c r="T7" i="4"/>
  <c r="S7" i="4"/>
  <c r="T5" i="4"/>
  <c r="S48" i="4" l="1"/>
  <c r="T48" i="4"/>
</calcChain>
</file>

<file path=xl/sharedStrings.xml><?xml version="1.0" encoding="utf-8"?>
<sst xmlns="http://schemas.openxmlformats.org/spreadsheetml/2006/main" count="66" uniqueCount="66">
  <si>
    <t>Государственная программа "Аграрный бизнес" на 2021-2025 годы</t>
  </si>
  <si>
    <t>подпрограмма "Обеспечение общих условий функционирования агропромышленного комплекса"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</si>
  <si>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</si>
  <si>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подпрограмма "Обеспечение устойчивости бюджетной системы и повышение эффективности управления государственными финансами"</t>
  </si>
  <si>
    <t>Государственная программа по преодолению последствий катастрофы на Чернобыльской АЭС</t>
  </si>
  <si>
    <t>Государственая программа "Социальная защита"</t>
  </si>
  <si>
    <t>подпрограмма "Социальное обслуживание и социальная поддержка"</t>
  </si>
  <si>
    <t>подпрограмма "Доступная среда жизнедеятельности инвалидов и физически ослабленных лиц"</t>
  </si>
  <si>
    <t>Государственная программа "Здоровье народа и демографическая безопасность"</t>
  </si>
  <si>
    <t>подпрограмма "Семья и детство"</t>
  </si>
  <si>
    <t>подпрограмма "Профилактика и контроль неинфекционных заболеваний"</t>
  </si>
  <si>
    <t>подпрограмма "Противодействие распространению туберкулеза"</t>
  </si>
  <si>
    <t>подпрограмма "Профилактика ВИЧ-инфекции"</t>
  </si>
  <si>
    <t>подпрограмма "Обеспечение функционирования системы здравоохранения Республики Беларусь"</t>
  </si>
  <si>
    <t>Государственная программа "Охрана окружающей среды и устойчивое использование природных ресурсов"</t>
  </si>
  <si>
    <t>подпрограмма "Сохранение и устойчивое использование биологического и ландшафтного разнообразия"</t>
  </si>
  <si>
    <t>подпрограмма "Функционирование системы охраны окружающей среды"</t>
  </si>
  <si>
    <t>Государственная программа "Образование и молодежная политика"</t>
  </si>
  <si>
    <t>подпрограмма "Дошкольное образование"</t>
  </si>
  <si>
    <t>подпрограмма "Общее среднее образование"</t>
  </si>
  <si>
    <t>подпрограмма "Специальное образование"</t>
  </si>
  <si>
    <t>подпрограмма "Дополнительное образование детей и молодежи, функционирование учреждений, специализирующихся на реализации программ воспитания"</t>
  </si>
  <si>
    <t>подпрограмма "Молодежная политика"</t>
  </si>
  <si>
    <t>подпрограмма "Обеспечение функционирования системы образования"</t>
  </si>
  <si>
    <t>Государственная программа "Культура Беларуси"</t>
  </si>
  <si>
    <t>подпрограмма "Культурное наследие"</t>
  </si>
  <si>
    <t>подпрограмма "Искусство и творчество"</t>
  </si>
  <si>
    <t>подпрограмма "Функционирование и инфраструктура сферы культуры"</t>
  </si>
  <si>
    <t>подпрограмма "Архивы Беларуси"</t>
  </si>
  <si>
    <t>Государственная программа "Физическая культура и спорт"</t>
  </si>
  <si>
    <t>подпрограмма "Подготовка спортивного резерва, физкультурно-оздоровительная, спортивно-массовая работа"</t>
  </si>
  <si>
    <t>Государственная программа "Комфортное жилье и благоприятная среда" на 2021-2025 годы</t>
  </si>
  <si>
    <t>подпрограмма "Доступность услуг"</t>
  </si>
  <si>
    <t>подпрограмма "Благоустройство"</t>
  </si>
  <si>
    <t>подпрограмма "Эффективное теплоснабжение"</t>
  </si>
  <si>
    <t>подпрограмма "Ремонт жилья"</t>
  </si>
  <si>
    <t>Государственная программа "Строительство жилья"</t>
  </si>
  <si>
    <t>подпрограмма "Строительство жилых домов"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</si>
  <si>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</si>
  <si>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"Увековечение памяти о погибших при защите Отечества" на 2021-2025 годы</t>
  </si>
  <si>
    <t>Государственная программа "Транспортный комплекс" на 2021-2025 годы</t>
  </si>
  <si>
    <t>подпрограмма "Автомобильный, городской электрический транспорт и метрополитен"</t>
  </si>
  <si>
    <t xml:space="preserve"> Наименование</t>
  </si>
  <si>
    <t xml:space="preserve"> Вид бюд жета</t>
  </si>
  <si>
    <t xml:space="preserve"> Раз дел</t>
  </si>
  <si>
    <t xml:space="preserve"> Под раз дел</t>
  </si>
  <si>
    <t xml:space="preserve"> Вид</t>
  </si>
  <si>
    <t xml:space="preserve"> Пара граф</t>
  </si>
  <si>
    <t xml:space="preserve"> Про грам ма</t>
  </si>
  <si>
    <t xml:space="preserve"> Под прог рам ма</t>
  </si>
  <si>
    <t xml:space="preserve"> Гла ва</t>
  </si>
  <si>
    <t xml:space="preserve"> УНП</t>
  </si>
  <si>
    <t xml:space="preserve"> Орга низа ция</t>
  </si>
  <si>
    <t xml:space="preserve"> Ка тего рия</t>
  </si>
  <si>
    <t xml:space="preserve"> Ста тья</t>
  </si>
  <si>
    <t xml:space="preserve"> Под ста тья</t>
  </si>
  <si>
    <t xml:space="preserve"> Эле мент</t>
  </si>
  <si>
    <t xml:space="preserve"> Уточненный план на год</t>
  </si>
  <si>
    <t xml:space="preserve"> Уточненный план на отчетный период</t>
  </si>
  <si>
    <t xml:space="preserve"> Исполнено за отчетный период</t>
  </si>
  <si>
    <t xml:space="preserve"> % исполнения к плану на год</t>
  </si>
  <si>
    <t>% исполнения к плану на отчетный период</t>
  </si>
  <si>
    <t xml:space="preserve">ИТОГО </t>
  </si>
  <si>
    <t xml:space="preserve">Исполнение Государственных программ по бюджету Быховского района  за январь-март 2023 года </t>
  </si>
  <si>
    <t>Государственная программа "Массовая информация и книгоиздание" на 2021-2025 годы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</si>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</sst>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/>
    </xf>
    <xf numFmtId="0" fontId="3" fillId="2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0" fontId="3" fillId="2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164" fontId="0" fillId="0" borderId="0" xfId="0" applyNumberFormat="1" applyAlignment="1">
      <alignment vertical="top"/>
    </xf>
    <xf numFmtId="164" fontId="3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64" fontId="4" fillId="0" borderId="1" xfId="0" applyNumberFormat="1" applyFont="1" applyFill="1" applyBorder="1" applyAlignment="1"/>
    <xf numFmtId="164" fontId="4" fillId="5" borderId="1" xfId="0" applyNumberFormat="1" applyFont="1" applyFill="1" applyBorder="1" applyAlignment="1"/>
    <xf numFmtId="164" fontId="4" fillId="4" borderId="1" xfId="0" applyNumberFormat="1" applyFont="1" applyFill="1" applyBorder="1" applyAlignment="1"/>
    <xf numFmtId="4" fontId="0" fillId="0" borderId="0" xfId="0" applyNumberForma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showZeros="0" tabSelected="1" topLeftCell="A42" zoomScaleNormal="100" workbookViewId="0">
      <selection activeCell="R48" sqref="R48"/>
    </sheetView>
  </sheetViews>
  <sheetFormatPr defaultRowHeight="13.2" x14ac:dyDescent="0.25"/>
  <cols>
    <col min="1" max="1" width="69.21875" style="4" customWidth="1"/>
    <col min="2" max="2" width="0.109375" style="2" hidden="1" customWidth="1"/>
    <col min="3" max="5" width="5.109375" style="2" hidden="1" customWidth="1"/>
    <col min="6" max="6" width="6.21875" style="2" hidden="1" customWidth="1"/>
    <col min="7" max="8" width="5.33203125" style="2" hidden="1" customWidth="1"/>
    <col min="9" max="9" width="5.109375" style="2" hidden="1" customWidth="1"/>
    <col min="10" max="10" width="9.33203125" style="2" hidden="1" customWidth="1"/>
    <col min="11" max="11" width="6.21875" style="2" hidden="1" customWidth="1"/>
    <col min="12" max="14" width="5.33203125" style="2" hidden="1" customWidth="1"/>
    <col min="15" max="15" width="0.109375" style="2" hidden="1" customWidth="1"/>
    <col min="16" max="16" width="19.21875" style="3" customWidth="1"/>
    <col min="17" max="17" width="20.6640625" style="3" customWidth="1"/>
    <col min="18" max="18" width="18.6640625" style="3" customWidth="1"/>
    <col min="19" max="20" width="16.44140625" style="3" customWidth="1"/>
  </cols>
  <sheetData>
    <row r="1" spans="1:20" ht="15.6" x14ac:dyDescent="0.25">
      <c r="S1" s="21"/>
      <c r="T1" s="21"/>
    </row>
    <row r="2" spans="1:20" ht="40.799999999999997" customHeight="1" x14ac:dyDescent="0.25">
      <c r="A2" s="20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25">
      <c r="T3" s="25" t="s">
        <v>65</v>
      </c>
    </row>
    <row r="4" spans="1:20" ht="84" customHeight="1" x14ac:dyDescent="0.2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</row>
    <row r="5" spans="1:20" ht="33.6" x14ac:dyDescent="0.3">
      <c r="A5" s="12" t="s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9">
        <f>P6</f>
        <v>597.4</v>
      </c>
      <c r="Q5" s="9">
        <f t="shared" ref="Q5:R5" si="0">Q6</f>
        <v>121.1</v>
      </c>
      <c r="R5" s="9">
        <f t="shared" si="0"/>
        <v>120.5</v>
      </c>
      <c r="S5" s="9">
        <f>R5/P5%</f>
        <v>20.170739872782054</v>
      </c>
      <c r="T5" s="9">
        <f>R5/Q5%</f>
        <v>99.504541701073506</v>
      </c>
    </row>
    <row r="6" spans="1:20" ht="34.200000000000003" customHeight="1" x14ac:dyDescent="0.3">
      <c r="A6" s="17" t="s">
        <v>1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1</v>
      </c>
      <c r="H6" s="18">
        <v>9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22">
        <v>597.4</v>
      </c>
      <c r="Q6" s="22">
        <v>121.1</v>
      </c>
      <c r="R6" s="22">
        <v>120.5</v>
      </c>
      <c r="S6" s="10">
        <f t="shared" ref="S6:S48" si="1">R6/P6%</f>
        <v>20.170739872782054</v>
      </c>
      <c r="T6" s="10">
        <f t="shared" ref="T6:T48" si="2">R6/Q6%</f>
        <v>99.504541701073506</v>
      </c>
    </row>
    <row r="7" spans="1:20" ht="57.6" customHeight="1" x14ac:dyDescent="0.3">
      <c r="A7" s="12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9">
        <f>P8</f>
        <v>1581</v>
      </c>
      <c r="Q7" s="9">
        <f t="shared" ref="Q7:R7" si="3">Q8</f>
        <v>372.1</v>
      </c>
      <c r="R7" s="9">
        <f t="shared" si="3"/>
        <v>362.3</v>
      </c>
      <c r="S7" s="9">
        <f t="shared" si="1"/>
        <v>22.915876027830485</v>
      </c>
      <c r="T7" s="9">
        <f t="shared" si="2"/>
        <v>97.366299381886591</v>
      </c>
    </row>
    <row r="8" spans="1:20" s="1" customFormat="1" ht="50.4" x14ac:dyDescent="0.3">
      <c r="A8" s="17" t="s">
        <v>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3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22">
        <v>1581</v>
      </c>
      <c r="Q8" s="22">
        <v>372.1</v>
      </c>
      <c r="R8" s="22">
        <v>362.3</v>
      </c>
      <c r="S8" s="16">
        <f t="shared" si="1"/>
        <v>22.915876027830485</v>
      </c>
      <c r="T8" s="16">
        <f t="shared" si="2"/>
        <v>97.366299381886591</v>
      </c>
    </row>
    <row r="9" spans="1:20" ht="42.6" customHeight="1" x14ac:dyDescent="0.3">
      <c r="A9" s="12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>
        <v>2629.6</v>
      </c>
      <c r="Q9" s="9">
        <v>775.1</v>
      </c>
      <c r="R9" s="9">
        <v>667.4</v>
      </c>
      <c r="S9" s="9">
        <f t="shared" si="1"/>
        <v>25.380285975053241</v>
      </c>
      <c r="T9" s="9">
        <f t="shared" si="2"/>
        <v>86.105018707263568</v>
      </c>
    </row>
    <row r="10" spans="1:20" ht="22.8" customHeight="1" x14ac:dyDescent="0.3">
      <c r="A10" s="12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>
        <f>P11+P12</f>
        <v>3335.9</v>
      </c>
      <c r="Q10" s="9">
        <f t="shared" ref="Q10:R10" si="4">Q11+Q12</f>
        <v>763.2</v>
      </c>
      <c r="R10" s="9">
        <f t="shared" si="4"/>
        <v>759.1</v>
      </c>
      <c r="S10" s="9">
        <f t="shared" si="1"/>
        <v>22.755478281723072</v>
      </c>
      <c r="T10" s="9">
        <f t="shared" si="2"/>
        <v>99.46278825995806</v>
      </c>
    </row>
    <row r="11" spans="1:20" ht="33.6" x14ac:dyDescent="0.3">
      <c r="A11" s="13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5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2">
        <v>3323.4</v>
      </c>
      <c r="Q11" s="22">
        <v>763.2</v>
      </c>
      <c r="R11" s="22">
        <v>759.1</v>
      </c>
      <c r="S11" s="10">
        <f t="shared" si="1"/>
        <v>22.841066377805863</v>
      </c>
      <c r="T11" s="10">
        <f t="shared" si="2"/>
        <v>99.46278825995806</v>
      </c>
    </row>
    <row r="12" spans="1:20" ht="41.4" customHeight="1" x14ac:dyDescent="0.3">
      <c r="A12" s="13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5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2">
        <v>12.5</v>
      </c>
      <c r="Q12" s="22"/>
      <c r="R12" s="22"/>
      <c r="S12" s="10">
        <f t="shared" si="1"/>
        <v>0</v>
      </c>
      <c r="T12" s="10"/>
    </row>
    <row r="13" spans="1:20" ht="33.6" x14ac:dyDescent="0.3">
      <c r="A13" s="12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6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>
        <f>P14+P15+P16+P17+P18</f>
        <v>19352.899999999998</v>
      </c>
      <c r="Q13" s="9">
        <f t="shared" ref="Q13:R13" si="5">Q14+Q15+Q16+Q17+Q18</f>
        <v>4009.3</v>
      </c>
      <c r="R13" s="9">
        <f t="shared" si="5"/>
        <v>3831.2000000000003</v>
      </c>
      <c r="S13" s="9">
        <f t="shared" si="1"/>
        <v>19.796516284381156</v>
      </c>
      <c r="T13" s="9">
        <f t="shared" si="2"/>
        <v>95.557828049784248</v>
      </c>
    </row>
    <row r="14" spans="1:20" ht="19.2" customHeight="1" x14ac:dyDescent="0.3">
      <c r="A14" s="13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6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22">
        <v>111.8</v>
      </c>
      <c r="Q14" s="22"/>
      <c r="R14" s="22"/>
      <c r="S14" s="10">
        <f t="shared" si="1"/>
        <v>0</v>
      </c>
      <c r="T14" s="10"/>
    </row>
    <row r="15" spans="1:20" ht="1.2" hidden="1" customHeight="1" x14ac:dyDescent="0.3">
      <c r="A15" s="13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6</v>
      </c>
      <c r="H15" s="6">
        <v>2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3"/>
      <c r="Q15" s="23"/>
      <c r="R15" s="23"/>
      <c r="S15" s="10" t="e">
        <f t="shared" si="1"/>
        <v>#DIV/0!</v>
      </c>
      <c r="T15" s="10" t="e">
        <f t="shared" si="2"/>
        <v>#DIV/0!</v>
      </c>
    </row>
    <row r="16" spans="1:20" ht="33" customHeight="1" x14ac:dyDescent="0.3">
      <c r="A16" s="13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6</v>
      </c>
      <c r="H16" s="6">
        <v>4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22">
        <v>2.7</v>
      </c>
      <c r="Q16" s="22">
        <v>0.3</v>
      </c>
      <c r="R16" s="22">
        <v>0.3</v>
      </c>
      <c r="S16" s="16">
        <f t="shared" si="1"/>
        <v>11.111111111111109</v>
      </c>
      <c r="T16" s="10">
        <f t="shared" si="2"/>
        <v>100</v>
      </c>
    </row>
    <row r="17" spans="1:20" ht="24" customHeight="1" x14ac:dyDescent="0.3">
      <c r="A17" s="13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6</v>
      </c>
      <c r="H17" s="6">
        <v>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24">
        <v>0.6</v>
      </c>
      <c r="Q17" s="24"/>
      <c r="R17" s="24"/>
      <c r="S17" s="19">
        <f t="shared" si="1"/>
        <v>0</v>
      </c>
      <c r="T17" s="19"/>
    </row>
    <row r="18" spans="1:20" ht="37.799999999999997" customHeight="1" x14ac:dyDescent="0.3">
      <c r="A18" s="13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6</v>
      </c>
      <c r="H18" s="6">
        <v>6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2">
        <v>19237.8</v>
      </c>
      <c r="Q18" s="22">
        <v>4009</v>
      </c>
      <c r="R18" s="22">
        <v>3830.9</v>
      </c>
      <c r="S18" s="16">
        <f t="shared" si="1"/>
        <v>19.913399661083911</v>
      </c>
      <c r="T18" s="10">
        <f t="shared" si="2"/>
        <v>95.557495634821649</v>
      </c>
    </row>
    <row r="19" spans="1:20" ht="44.4" customHeight="1" x14ac:dyDescent="0.3">
      <c r="A19" s="12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7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9">
        <f>P20+P21</f>
        <v>98.8</v>
      </c>
      <c r="Q19" s="9">
        <f t="shared" ref="Q19:R19" si="6">Q20+Q21</f>
        <v>0.8</v>
      </c>
      <c r="R19" s="9">
        <f t="shared" si="6"/>
        <v>0</v>
      </c>
      <c r="S19" s="9">
        <f t="shared" si="1"/>
        <v>0</v>
      </c>
      <c r="T19" s="9">
        <f t="shared" si="2"/>
        <v>0</v>
      </c>
    </row>
    <row r="20" spans="1:20" ht="41.4" customHeight="1" x14ac:dyDescent="0.3">
      <c r="A20" s="13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7</v>
      </c>
      <c r="H20" s="6">
        <v>4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22">
        <v>3</v>
      </c>
      <c r="Q20" s="22">
        <v>0.8</v>
      </c>
      <c r="R20" s="22"/>
      <c r="S20" s="10">
        <f t="shared" si="1"/>
        <v>0</v>
      </c>
      <c r="T20" s="10">
        <f t="shared" si="2"/>
        <v>0</v>
      </c>
    </row>
    <row r="21" spans="1:20" ht="33.6" x14ac:dyDescent="0.3">
      <c r="A21" s="13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7</v>
      </c>
      <c r="H21" s="6">
        <v>6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22">
        <v>95.8</v>
      </c>
      <c r="Q21" s="22"/>
      <c r="R21" s="22"/>
      <c r="S21" s="16">
        <f t="shared" si="1"/>
        <v>0</v>
      </c>
      <c r="T21" s="10"/>
    </row>
    <row r="22" spans="1:20" ht="37.799999999999997" customHeight="1" x14ac:dyDescent="0.3">
      <c r="A22" s="12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14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>
        <f>P23+P24+P25+P26+P27+P28</f>
        <v>31727.5</v>
      </c>
      <c r="Q22" s="9">
        <f t="shared" ref="Q22:R22" si="7">Q23+Q24+Q25+Q26+Q27+Q28</f>
        <v>7553.9</v>
      </c>
      <c r="R22" s="9">
        <f t="shared" si="7"/>
        <v>7102.6000000000013</v>
      </c>
      <c r="S22" s="9">
        <f t="shared" si="1"/>
        <v>22.386257978094719</v>
      </c>
      <c r="T22" s="9">
        <f t="shared" si="2"/>
        <v>94.025602668820099</v>
      </c>
    </row>
    <row r="23" spans="1:20" ht="18" customHeight="1" x14ac:dyDescent="0.3">
      <c r="A23" s="13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14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22">
        <v>5253.9</v>
      </c>
      <c r="Q23" s="22">
        <v>1395.3</v>
      </c>
      <c r="R23" s="22">
        <v>1379.8</v>
      </c>
      <c r="S23" s="16">
        <f t="shared" si="1"/>
        <v>26.262395553779101</v>
      </c>
      <c r="T23" s="10">
        <f t="shared" si="2"/>
        <v>98.889127786139184</v>
      </c>
    </row>
    <row r="24" spans="1:20" ht="20.399999999999999" customHeight="1" x14ac:dyDescent="0.3">
      <c r="A24" s="13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14</v>
      </c>
      <c r="H24" s="6">
        <v>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22">
        <v>22573.3</v>
      </c>
      <c r="Q24" s="22">
        <v>5229.3999999999996</v>
      </c>
      <c r="R24" s="22">
        <v>4814.6000000000004</v>
      </c>
      <c r="S24" s="16">
        <f t="shared" si="1"/>
        <v>21.328737933753594</v>
      </c>
      <c r="T24" s="10">
        <f t="shared" si="2"/>
        <v>92.067923662370461</v>
      </c>
    </row>
    <row r="25" spans="1:20" ht="20.399999999999999" customHeight="1" x14ac:dyDescent="0.3">
      <c r="A25" s="13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14</v>
      </c>
      <c r="H25" s="6">
        <v>3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22">
        <v>382.2</v>
      </c>
      <c r="Q25" s="22">
        <v>99.6</v>
      </c>
      <c r="R25" s="22">
        <v>92.8</v>
      </c>
      <c r="S25" s="16">
        <f t="shared" si="1"/>
        <v>24.280481423338564</v>
      </c>
      <c r="T25" s="10">
        <f t="shared" si="2"/>
        <v>93.172690763052202</v>
      </c>
    </row>
    <row r="26" spans="1:20" ht="54" customHeight="1" x14ac:dyDescent="0.3">
      <c r="A26" s="13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14</v>
      </c>
      <c r="H26" s="6">
        <v>9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22">
        <v>3502.4</v>
      </c>
      <c r="Q26" s="22">
        <v>825.9</v>
      </c>
      <c r="R26" s="22">
        <v>812.1</v>
      </c>
      <c r="S26" s="10">
        <f t="shared" si="1"/>
        <v>23.186957514846963</v>
      </c>
      <c r="T26" s="10">
        <f t="shared" si="2"/>
        <v>98.329095532146752</v>
      </c>
    </row>
    <row r="27" spans="1:20" ht="22.2" customHeight="1" x14ac:dyDescent="0.3">
      <c r="A27" s="13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14</v>
      </c>
      <c r="H27" s="6">
        <v>10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22">
        <v>1.7</v>
      </c>
      <c r="Q27" s="22">
        <v>0.4</v>
      </c>
      <c r="R27" s="22">
        <v>0.2</v>
      </c>
      <c r="S27" s="16">
        <f t="shared" si="1"/>
        <v>11.76470588235294</v>
      </c>
      <c r="T27" s="10">
        <f t="shared" si="2"/>
        <v>50</v>
      </c>
    </row>
    <row r="28" spans="1:20" ht="36.6" customHeight="1" x14ac:dyDescent="0.3">
      <c r="A28" s="13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14</v>
      </c>
      <c r="H28" s="6">
        <v>11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22">
        <v>14</v>
      </c>
      <c r="Q28" s="22">
        <v>3.3</v>
      </c>
      <c r="R28" s="22">
        <v>3.1</v>
      </c>
      <c r="S28" s="10">
        <f t="shared" si="1"/>
        <v>22.142857142857142</v>
      </c>
      <c r="T28" s="10">
        <f t="shared" si="2"/>
        <v>93.939393939393938</v>
      </c>
    </row>
    <row r="29" spans="1:20" ht="24" customHeight="1" x14ac:dyDescent="0.3">
      <c r="A29" s="12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15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9">
        <f>P30+P31+P32+P33</f>
        <v>3363</v>
      </c>
      <c r="Q29" s="9">
        <f>Q30+Q31+Q32+Q33</f>
        <v>942.7</v>
      </c>
      <c r="R29" s="9">
        <f>R30+R31+R32+R33</f>
        <v>938.80000000000007</v>
      </c>
      <c r="S29" s="9">
        <f t="shared" si="1"/>
        <v>27.91555159084151</v>
      </c>
      <c r="T29" s="9">
        <f t="shared" si="2"/>
        <v>99.586294685477895</v>
      </c>
    </row>
    <row r="30" spans="1:20" ht="19.2" customHeight="1" x14ac:dyDescent="0.3">
      <c r="A30" s="13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15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22">
        <v>985.3</v>
      </c>
      <c r="Q30" s="22">
        <v>244.9</v>
      </c>
      <c r="R30" s="22">
        <v>242.1</v>
      </c>
      <c r="S30" s="10">
        <f t="shared" si="1"/>
        <v>24.571196589871104</v>
      </c>
      <c r="T30" s="10">
        <f t="shared" si="2"/>
        <v>98.85667619436505</v>
      </c>
    </row>
    <row r="31" spans="1:20" ht="19.2" customHeight="1" x14ac:dyDescent="0.3">
      <c r="A31" s="13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15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22">
        <v>2344.6999999999998</v>
      </c>
      <c r="Q31" s="22">
        <v>691.7</v>
      </c>
      <c r="R31" s="22">
        <v>690.6</v>
      </c>
      <c r="S31" s="10">
        <f t="shared" si="1"/>
        <v>29.453661449225915</v>
      </c>
      <c r="T31" s="10">
        <f t="shared" si="2"/>
        <v>99.840971519444835</v>
      </c>
    </row>
    <row r="32" spans="1:20" ht="31.8" customHeight="1" x14ac:dyDescent="0.3">
      <c r="A32" s="13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15</v>
      </c>
      <c r="H32" s="6">
        <v>3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22">
        <v>8.4</v>
      </c>
      <c r="Q32" s="22"/>
      <c r="R32" s="22"/>
      <c r="S32" s="16">
        <f t="shared" si="1"/>
        <v>0</v>
      </c>
      <c r="T32" s="10" t="e">
        <f t="shared" si="2"/>
        <v>#DIV/0!</v>
      </c>
    </row>
    <row r="33" spans="1:20" ht="20.399999999999999" customHeight="1" x14ac:dyDescent="0.3">
      <c r="A33" s="13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15</v>
      </c>
      <c r="H33" s="6">
        <v>5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22">
        <v>24.6</v>
      </c>
      <c r="Q33" s="22">
        <v>6.1</v>
      </c>
      <c r="R33" s="22">
        <v>6.1</v>
      </c>
      <c r="S33" s="16">
        <f t="shared" si="1"/>
        <v>24.796747967479671</v>
      </c>
      <c r="T33" s="10">
        <f t="shared" si="2"/>
        <v>100</v>
      </c>
    </row>
    <row r="34" spans="1:20" ht="25.8" customHeight="1" x14ac:dyDescent="0.3">
      <c r="A34" s="12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16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9">
        <f>P35</f>
        <v>1546</v>
      </c>
      <c r="Q34" s="9">
        <f t="shared" ref="Q34:R34" si="8">Q35</f>
        <v>413.1</v>
      </c>
      <c r="R34" s="9">
        <f t="shared" si="8"/>
        <v>396.7</v>
      </c>
      <c r="S34" s="9">
        <f t="shared" si="1"/>
        <v>25.659767141009052</v>
      </c>
      <c r="T34" s="9">
        <f t="shared" si="2"/>
        <v>96.03001694504961</v>
      </c>
    </row>
    <row r="35" spans="1:20" ht="45.6" customHeight="1" x14ac:dyDescent="0.3">
      <c r="A35" s="13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16</v>
      </c>
      <c r="H35" s="6">
        <v>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22">
        <v>1546</v>
      </c>
      <c r="Q35" s="22">
        <v>413.1</v>
      </c>
      <c r="R35" s="22">
        <v>396.7</v>
      </c>
      <c r="S35" s="10">
        <f t="shared" si="1"/>
        <v>25.659767141009052</v>
      </c>
      <c r="T35" s="10">
        <f t="shared" si="2"/>
        <v>96.03001694504961</v>
      </c>
    </row>
    <row r="36" spans="1:20" ht="42" customHeight="1" x14ac:dyDescent="0.3">
      <c r="A36" s="12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17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>
        <f>P37+P38+P39+P40</f>
        <v>8059.7000000000007</v>
      </c>
      <c r="Q36" s="9">
        <f t="shared" ref="Q36:R36" si="9">Q37+Q38+Q39+Q40</f>
        <v>2160.7999999999997</v>
      </c>
      <c r="R36" s="9">
        <f t="shared" si="9"/>
        <v>2125.3000000000002</v>
      </c>
      <c r="S36" s="9">
        <f t="shared" si="1"/>
        <v>26.36946784619775</v>
      </c>
      <c r="T36" s="9">
        <f t="shared" si="2"/>
        <v>98.357089966679027</v>
      </c>
    </row>
    <row r="37" spans="1:20" s="1" customFormat="1" ht="19.8" customHeight="1" x14ac:dyDescent="0.3">
      <c r="A37" s="17" t="s">
        <v>32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17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22">
        <v>4439.1000000000004</v>
      </c>
      <c r="Q37" s="22">
        <v>1490.1</v>
      </c>
      <c r="R37" s="22">
        <v>1478.7</v>
      </c>
      <c r="S37" s="16">
        <f t="shared" si="1"/>
        <v>33.310806244509017</v>
      </c>
      <c r="T37" s="16">
        <f t="shared" si="2"/>
        <v>99.234950674451383</v>
      </c>
    </row>
    <row r="38" spans="1:20" ht="20.399999999999999" customHeight="1" x14ac:dyDescent="0.3">
      <c r="A38" s="13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17</v>
      </c>
      <c r="H38" s="6">
        <v>2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22">
        <v>1991</v>
      </c>
      <c r="Q38" s="22">
        <v>489.5</v>
      </c>
      <c r="R38" s="22">
        <v>474.3</v>
      </c>
      <c r="S38" s="16">
        <f t="shared" si="1"/>
        <v>23.822199899547968</v>
      </c>
      <c r="T38" s="10">
        <f t="shared" si="2"/>
        <v>96.894790602655789</v>
      </c>
    </row>
    <row r="39" spans="1:20" ht="24" customHeight="1" x14ac:dyDescent="0.3">
      <c r="A39" s="13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17</v>
      </c>
      <c r="H39" s="6">
        <v>3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22">
        <v>1372</v>
      </c>
      <c r="Q39" s="22">
        <v>53.8</v>
      </c>
      <c r="R39" s="22">
        <v>53.8</v>
      </c>
      <c r="S39" s="10">
        <f t="shared" si="1"/>
        <v>3.9212827988338188</v>
      </c>
      <c r="T39" s="10">
        <f t="shared" si="2"/>
        <v>100.00000000000001</v>
      </c>
    </row>
    <row r="40" spans="1:20" ht="18" customHeight="1" x14ac:dyDescent="0.3">
      <c r="A40" s="13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17</v>
      </c>
      <c r="H40" s="6">
        <v>4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22">
        <v>257.60000000000002</v>
      </c>
      <c r="Q40" s="22">
        <v>127.4</v>
      </c>
      <c r="R40" s="22">
        <v>118.5</v>
      </c>
      <c r="S40" s="16">
        <f t="shared" si="1"/>
        <v>46.001552795031053</v>
      </c>
      <c r="T40" s="10">
        <f t="shared" si="2"/>
        <v>93.014128728414448</v>
      </c>
    </row>
    <row r="41" spans="1:20" ht="25.8" customHeight="1" x14ac:dyDescent="0.3">
      <c r="A41" s="12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19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9">
        <f>P42</f>
        <v>516.20000000000005</v>
      </c>
      <c r="Q41" s="9">
        <f t="shared" ref="Q41:R41" si="10">Q42</f>
        <v>351.7</v>
      </c>
      <c r="R41" s="9">
        <f t="shared" si="10"/>
        <v>349.2</v>
      </c>
      <c r="S41" s="9">
        <f t="shared" si="1"/>
        <v>67.648198372723741</v>
      </c>
      <c r="T41" s="9">
        <f t="shared" si="2"/>
        <v>99.289166903611033</v>
      </c>
    </row>
    <row r="42" spans="1:20" ht="16.8" x14ac:dyDescent="0.3">
      <c r="A42" s="13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19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22">
        <v>516.20000000000005</v>
      </c>
      <c r="Q42" s="22">
        <v>351.7</v>
      </c>
      <c r="R42" s="22">
        <v>349.2</v>
      </c>
      <c r="S42" s="16">
        <f t="shared" si="1"/>
        <v>67.648198372723741</v>
      </c>
      <c r="T42" s="10">
        <f t="shared" si="2"/>
        <v>99.289166903611033</v>
      </c>
    </row>
    <row r="43" spans="1:20" ht="57" customHeight="1" x14ac:dyDescent="0.3">
      <c r="A43" s="12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21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9">
        <v>17.7</v>
      </c>
      <c r="Q43" s="9">
        <v>4.8</v>
      </c>
      <c r="R43" s="9">
        <v>4.8</v>
      </c>
      <c r="S43" s="9">
        <f t="shared" si="1"/>
        <v>27.118644067796609</v>
      </c>
      <c r="T43" s="9">
        <f t="shared" si="2"/>
        <v>100</v>
      </c>
    </row>
    <row r="44" spans="1:20" ht="42" customHeight="1" x14ac:dyDescent="0.3">
      <c r="A44" s="12" t="s">
        <v>64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v>20.6</v>
      </c>
      <c r="Q44" s="9">
        <v>3.6</v>
      </c>
      <c r="R44" s="9">
        <v>1.4</v>
      </c>
      <c r="S44" s="9">
        <f t="shared" si="1"/>
        <v>6.7961165048543677</v>
      </c>
      <c r="T44" s="9">
        <f t="shared" si="2"/>
        <v>38.888888888888879</v>
      </c>
    </row>
    <row r="45" spans="1:20" ht="43.2" customHeight="1" x14ac:dyDescent="0.3">
      <c r="A45" s="12" t="s">
        <v>39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26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9">
        <v>27.6</v>
      </c>
      <c r="Q45" s="9"/>
      <c r="R45" s="9"/>
      <c r="S45" s="9">
        <f t="shared" si="1"/>
        <v>0</v>
      </c>
      <c r="T45" s="9"/>
    </row>
    <row r="46" spans="1:20" ht="34.799999999999997" customHeight="1" x14ac:dyDescent="0.3">
      <c r="A46" s="12" t="s">
        <v>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28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9">
        <f>P47</f>
        <v>616.5</v>
      </c>
      <c r="Q46" s="9">
        <f t="shared" ref="Q46:R46" si="11">Q47</f>
        <v>180.9</v>
      </c>
      <c r="R46" s="9">
        <f t="shared" si="11"/>
        <v>180.9</v>
      </c>
      <c r="S46" s="9">
        <f t="shared" si="1"/>
        <v>29.343065693430656</v>
      </c>
      <c r="T46" s="9">
        <f t="shared" si="2"/>
        <v>100</v>
      </c>
    </row>
    <row r="47" spans="1:20" ht="33.6" x14ac:dyDescent="0.3">
      <c r="A47" s="13" t="s">
        <v>41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28</v>
      </c>
      <c r="H47" s="6">
        <v>2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22">
        <v>616.5</v>
      </c>
      <c r="Q47" s="22">
        <v>180.9</v>
      </c>
      <c r="R47" s="22">
        <v>180.9</v>
      </c>
      <c r="S47" s="10">
        <f t="shared" si="1"/>
        <v>29.343065693430656</v>
      </c>
      <c r="T47" s="10">
        <f t="shared" si="2"/>
        <v>100</v>
      </c>
    </row>
    <row r="48" spans="1:20" ht="22.2" customHeight="1" x14ac:dyDescent="0.3">
      <c r="A48" s="14" t="s">
        <v>62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99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11">
        <f>P5+P7+P9+P10+P13+P19+P22+P29+P34+P36+P41+P43+P45+P46+P44</f>
        <v>73490.399999999994</v>
      </c>
      <c r="Q48" s="11">
        <f t="shared" ref="Q48:R48" si="12">Q5+Q7+Q9+Q10+Q13+Q19+Q22+Q29+Q34+Q36+Q41+Q43+Q45+Q46+Q44</f>
        <v>17653.100000000002</v>
      </c>
      <c r="R48" s="11">
        <f t="shared" si="12"/>
        <v>16840.200000000004</v>
      </c>
      <c r="S48" s="11">
        <f t="shared" si="1"/>
        <v>22.914829692041415</v>
      </c>
      <c r="T48" s="11">
        <f t="shared" si="2"/>
        <v>95.395143062691545</v>
      </c>
    </row>
    <row r="49" spans="1:20" x14ac:dyDescent="0.25">
      <c r="P49" s="15"/>
      <c r="Q49" s="15"/>
      <c r="R49" s="15"/>
    </row>
    <row r="50" spans="1:20" ht="15.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9.8" customHeight="1" x14ac:dyDescent="0.25">
      <c r="S51" s="15"/>
      <c r="T51" s="15"/>
    </row>
  </sheetData>
  <mergeCells count="4">
    <mergeCell ref="A2:T2"/>
    <mergeCell ref="S1:T1"/>
    <mergeCell ref="M50:T50"/>
    <mergeCell ref="A50:L50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0" orientation="portrait" r:id="rId1"/>
  <headerFooter differentFirst="1">
    <oddHeader>&amp;R09.07.2021 10:35&amp;C&amp;P</oddHeader>
    <firstHeader>&amp;R09.07.2021 10:35</firstHead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программы</vt:lpstr>
      <vt:lpstr>программы!Заголовки_для_печати</vt:lpstr>
      <vt:lpstr>программы!Область_печати</vt:lpstr>
    </vt:vector>
  </TitlesOfParts>
  <Company>IVC 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Картузова</dc:creator>
  <cp:lastModifiedBy>Картузова</cp:lastModifiedBy>
  <cp:lastPrinted>2023-05-05T08:21:45Z</cp:lastPrinted>
  <dcterms:created xsi:type="dcterms:W3CDTF">2006-07-27T07:42:46Z</dcterms:created>
  <dcterms:modified xsi:type="dcterms:W3CDTF">2023-05-05T08:28:10Z</dcterms:modified>
</cp:coreProperties>
</file>